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14895" windowHeight="77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<sst xmlns="http://schemas.openxmlformats.org/spreadsheetml/2006/main" count="10" uniqueCount="10">
  <si>
    <t>V</t>
  </si>
  <si>
    <t>PH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</si>
  <si>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宋体"/>
        <family val="3"/>
      </rPr>
      <t>V</t>
    </r>
  </si>
  <si>
    <t>H+ orOH-</t>
  </si>
  <si>
    <t>ΔpH</t>
  </si>
  <si>
    <t>ΔpH/ΔV</t>
  </si>
  <si>
    <t>V'</t>
  </si>
  <si>
    <t>Δ(ΔpH/ΔV)</t>
  </si>
  <si>
    <t>ΔV'</t>
  </si>
  <si>
    <t>ΔV''</t>
  </si>
</sst>
</file>

<file path=xl/styles.xml><?xml version="1.0" encoding="utf-8"?>
<styleSheet xmlns="http://schemas.openxmlformats.org/spreadsheetml/2006/main">
  <numFmts count="1">
    <numFmt numFmtId="180" formatCode="0.00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180" fontId="2" fillId="0" borderId="0" xfId="0" applyNumberFormat="1" applyFont="1" applyBorder="1" applyAlignment="1">
      <alignment horizontal="justify" vertical="top" wrapText="1"/>
    </xf>
    <xf numFmtId="180" fontId="2" fillId="0" borderId="0" xfId="0" applyNumberFormat="1" applyFont="1" applyAlignment="1">
      <alignment horizontal="justify" vertical="top" wrapText="1"/>
    </xf>
    <xf numFmtId="0" fontId="5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58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Sheet1!$A$3:$A$29</c:f>
              <c:numCache/>
            </c:numRef>
          </c:xVal>
          <c:yVal>
            <c:numRef>
              <c:f>Sheet1!$B$3:$B$29</c:f>
              <c:numCache/>
            </c:numRef>
          </c:yVal>
          <c:smooth val="1"/>
        </c:ser>
        <c:axId val="964367"/>
        <c:axId val="8679304"/>
      </c:scatterChart>
      <c:val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crossBetween val="midCat"/>
        <c:dispUnits/>
      </c:valAx>
      <c:valAx>
        <c:axId val="8679304"/>
        <c:scaling>
          <c:orientation val="minMax"/>
        </c:scaling>
        <c:axPos val="l"/>
        <c:majorGridlines>
          <c:spPr>
            <a:ln>
              <a:gradFill rotWithShape="1"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/>
              </a:gra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436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3875"/>
          <c:y val="0.0745"/>
          <c:w val="0.92925"/>
          <c:h val="0.79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Sheet1!$F$4:$F$29</c:f>
              <c:numCache/>
            </c:numRef>
          </c:xVal>
          <c:yVal>
            <c:numRef>
              <c:f>Sheet1!$G$4:$G$29</c:f>
              <c:numCache/>
            </c:numRef>
          </c:yVal>
          <c:smooth val="1"/>
        </c:ser>
        <c:axId val="11004873"/>
        <c:axId val="31934994"/>
      </c:scatterChart>
      <c:val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34994"/>
        <c:crosses val="autoZero"/>
        <c:crossBetween val="midCat"/>
        <c:dispUnits/>
      </c:valAx>
      <c:valAx>
        <c:axId val="3193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04873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Sheet1!$J$5:$J$29</c:f>
              <c:numCache/>
            </c:numRef>
          </c:xVal>
          <c:yVal>
            <c:numRef>
              <c:f>Sheet1!$K$5:$K$29</c:f>
              <c:numCache/>
            </c:numRef>
          </c:yVal>
          <c:smooth val="1"/>
        </c:ser>
        <c:axId val="18979491"/>
        <c:axId val="36597692"/>
      </c:scatterChart>
      <c:val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7692"/>
        <c:crosses val="autoZero"/>
        <c:crossBetween val="midCat"/>
        <c:dispUnits/>
      </c:valAx>
      <c:valAx>
        <c:axId val="3659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79491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14</xdr:row>
      <xdr:rowOff>95250</xdr:rowOff>
    </xdr:from>
    <xdr:to>
      <xdr:col>20</xdr:col>
      <xdr:colOff>285750</xdr:colOff>
      <xdr:row>32</xdr:row>
      <xdr:rowOff>152400</xdr:rowOff>
    </xdr:to>
    <xdr:graphicFrame macro="">
      <xdr:nvGraphicFramePr>
        <xdr:cNvPr id="3" name="图表 2"/>
        <xdr:cNvGraphicFramePr/>
      </xdr:nvGraphicFramePr>
      <xdr:xfrm>
        <a:off x="9525000" y="2771775"/>
        <a:ext cx="33813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533400</xdr:colOff>
      <xdr:row>34</xdr:row>
      <xdr:rowOff>47625</xdr:rowOff>
    </xdr:from>
    <xdr:to>
      <xdr:col>14</xdr:col>
      <xdr:colOff>171450</xdr:colOff>
      <xdr:row>50</xdr:row>
      <xdr:rowOff>47625</xdr:rowOff>
    </xdr:to>
    <xdr:graphicFrame macro="">
      <xdr:nvGraphicFramePr>
        <xdr:cNvPr id="5" name="图表 4"/>
        <xdr:cNvGraphicFramePr/>
      </xdr:nvGraphicFramePr>
      <xdr:xfrm>
        <a:off x="1771650" y="6534150"/>
        <a:ext cx="73628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409575</xdr:colOff>
      <xdr:row>30</xdr:row>
      <xdr:rowOff>142875</xdr:rowOff>
    </xdr:from>
    <xdr:to>
      <xdr:col>20</xdr:col>
      <xdr:colOff>276225</xdr:colOff>
      <xdr:row>54</xdr:row>
      <xdr:rowOff>19050</xdr:rowOff>
    </xdr:to>
    <xdr:graphicFrame macro="">
      <xdr:nvGraphicFramePr>
        <xdr:cNvPr id="6" name="图表 5"/>
        <xdr:cNvGraphicFramePr/>
      </xdr:nvGraphicFramePr>
      <xdr:xfrm>
        <a:off x="8153400" y="5867400"/>
        <a:ext cx="47434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G4">
      <selection activeCell="N15" sqref="N15"/>
    </sheetView>
  </sheetViews>
  <sheetFormatPr defaultColWidth="9.140625" defaultRowHeight="15"/>
  <cols>
    <col min="2" max="2" width="9.421875" style="0" bestFit="1" customWidth="1"/>
    <col min="3" max="3" width="12.00390625" style="0" customWidth="1"/>
    <col min="9" max="9" width="12.421875" style="0" customWidth="1"/>
  </cols>
  <sheetData>
    <row r="1" spans="1:11" ht="15">
      <c r="A1">
        <v>1</v>
      </c>
      <c r="B1">
        <v>2</v>
      </c>
      <c r="C1">
        <v>3</v>
      </c>
      <c r="D1">
        <v>4</v>
      </c>
      <c r="E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2" spans="1:11" ht="15.75" thickBot="1">
      <c r="A2" t="s">
        <v>0</v>
      </c>
      <c r="B2" t="s">
        <v>1</v>
      </c>
      <c r="C2" t="s">
        <v>3</v>
      </c>
      <c r="D2" s="9" t="s">
        <v>2</v>
      </c>
      <c r="E2" s="11" t="s">
        <v>4</v>
      </c>
      <c r="F2" s="11" t="s">
        <v>6</v>
      </c>
      <c r="G2" s="11" t="s">
        <v>5</v>
      </c>
      <c r="H2" s="11" t="s">
        <v>8</v>
      </c>
      <c r="I2" s="11" t="s">
        <v>7</v>
      </c>
      <c r="J2" s="11" t="s">
        <v>9</v>
      </c>
      <c r="K2" s="12"/>
    </row>
    <row r="3" spans="1:2" ht="15">
      <c r="A3" s="1">
        <v>0</v>
      </c>
      <c r="B3" s="4">
        <v>2.89</v>
      </c>
    </row>
    <row r="4" spans="1:7" ht="15">
      <c r="A4" s="6">
        <v>2.5</v>
      </c>
      <c r="B4" s="7">
        <f>-LOG10(C4)</f>
        <v>3.899629454882437</v>
      </c>
      <c r="C4">
        <f>1.8*(20/A4-1)/100000</f>
        <v>0.000126</v>
      </c>
      <c r="D4">
        <f>A4-A3</f>
        <v>2.5</v>
      </c>
      <c r="E4" s="10">
        <f>B4-B3</f>
        <v>1.009629454882437</v>
      </c>
      <c r="F4">
        <f>(A4+A3)/2</f>
        <v>1.25</v>
      </c>
      <c r="G4">
        <f>E4/D4</f>
        <v>0.4038517819529748</v>
      </c>
    </row>
    <row r="5" spans="1:11" ht="15">
      <c r="A5" s="6">
        <v>5</v>
      </c>
      <c r="B5" s="7">
        <f aca="true" t="shared" si="0" ref="B5:B15">-LOG10(C5)</f>
        <v>4.267606240177032</v>
      </c>
      <c r="C5">
        <f aca="true" t="shared" si="1" ref="C5:C15">1.8*(20/A5-1)/100000</f>
        <v>5.4000000000000005E-05</v>
      </c>
      <c r="D5">
        <f aca="true" t="shared" si="2" ref="D5:D29">A5-A4</f>
        <v>2.5</v>
      </c>
      <c r="E5" s="10">
        <f aca="true" t="shared" si="3" ref="E5:E29">B5-B4</f>
        <v>0.36797678529459477</v>
      </c>
      <c r="F5">
        <f aca="true" t="shared" si="4" ref="F5:F29">(A5+A4)/2</f>
        <v>3.75</v>
      </c>
      <c r="G5">
        <f aca="true" t="shared" si="5" ref="G5:G29">E5/D5</f>
        <v>0.1471907141178379</v>
      </c>
      <c r="H5">
        <f>F5-F4</f>
        <v>2.5</v>
      </c>
      <c r="I5">
        <f>G5-G4</f>
        <v>-0.25666106783513687</v>
      </c>
      <c r="J5">
        <f>(F4+F5)/2</f>
        <v>2.5</v>
      </c>
      <c r="K5">
        <f>I5/H5</f>
        <v>-0.10266442713405474</v>
      </c>
    </row>
    <row r="6" spans="1:11" ht="15">
      <c r="A6" s="6">
        <v>7.5</v>
      </c>
      <c r="B6" s="7">
        <f t="shared" si="0"/>
        <v>4.522878745280337</v>
      </c>
      <c r="C6">
        <f t="shared" si="1"/>
        <v>3E-05</v>
      </c>
      <c r="D6">
        <f t="shared" si="2"/>
        <v>2.5</v>
      </c>
      <c r="E6" s="10">
        <f t="shared" si="3"/>
        <v>0.25527250510330557</v>
      </c>
      <c r="F6">
        <f t="shared" si="4"/>
        <v>6.25</v>
      </c>
      <c r="G6">
        <f t="shared" si="5"/>
        <v>0.10210900204132223</v>
      </c>
      <c r="H6">
        <f aca="true" t="shared" si="6" ref="H6:H29">F6-F5</f>
        <v>2.5</v>
      </c>
      <c r="I6">
        <f aca="true" t="shared" si="7" ref="I6:I29">G6-G5</f>
        <v>-0.04508171207651568</v>
      </c>
      <c r="J6">
        <f aca="true" t="shared" si="8" ref="J6:J29">(F5+F6)/2</f>
        <v>5</v>
      </c>
      <c r="K6">
        <f aca="true" t="shared" si="9" ref="K6:K29">I6/H6</f>
        <v>-0.01803268483060627</v>
      </c>
    </row>
    <row r="7" spans="1:11" ht="15">
      <c r="A7" s="2">
        <v>10</v>
      </c>
      <c r="B7" s="7">
        <f t="shared" si="0"/>
        <v>4.7447274948966935</v>
      </c>
      <c r="C7">
        <f t="shared" si="1"/>
        <v>1.8E-05</v>
      </c>
      <c r="D7">
        <f t="shared" si="2"/>
        <v>2.5</v>
      </c>
      <c r="E7" s="10">
        <f t="shared" si="3"/>
        <v>0.22184874961635614</v>
      </c>
      <c r="F7">
        <f t="shared" si="4"/>
        <v>8.75</v>
      </c>
      <c r="G7">
        <f t="shared" si="5"/>
        <v>0.08873949984654246</v>
      </c>
      <c r="H7">
        <f t="shared" si="6"/>
        <v>2.5</v>
      </c>
      <c r="I7">
        <f t="shared" si="7"/>
        <v>-0.013369502194779767</v>
      </c>
      <c r="J7">
        <f t="shared" si="8"/>
        <v>7.5</v>
      </c>
      <c r="K7">
        <f t="shared" si="9"/>
        <v>-0.005347800877911907</v>
      </c>
    </row>
    <row r="8" spans="1:11" ht="15">
      <c r="A8" s="2">
        <v>12</v>
      </c>
      <c r="B8" s="7">
        <f t="shared" si="0"/>
        <v>4.920818753952375</v>
      </c>
      <c r="C8">
        <f t="shared" si="1"/>
        <v>1.2000000000000002E-05</v>
      </c>
      <c r="D8">
        <f t="shared" si="2"/>
        <v>2</v>
      </c>
      <c r="E8" s="10">
        <f t="shared" si="3"/>
        <v>0.17609125905568135</v>
      </c>
      <c r="F8">
        <f t="shared" si="4"/>
        <v>11</v>
      </c>
      <c r="G8">
        <f t="shared" si="5"/>
        <v>0.08804562952784067</v>
      </c>
      <c r="H8">
        <f t="shared" si="6"/>
        <v>2.25</v>
      </c>
      <c r="I8">
        <f t="shared" si="7"/>
        <v>-0.0006938703187017864</v>
      </c>
      <c r="J8">
        <f t="shared" si="8"/>
        <v>9.875</v>
      </c>
      <c r="K8">
        <f t="shared" si="9"/>
        <v>-0.00030838680831190505</v>
      </c>
    </row>
    <row r="9" spans="1:11" ht="15">
      <c r="A9" s="2">
        <v>14</v>
      </c>
      <c r="B9" s="7">
        <f t="shared" si="0"/>
        <v>5.112704280191289</v>
      </c>
      <c r="C9">
        <f t="shared" si="1"/>
        <v>7.714285714285714E-06</v>
      </c>
      <c r="D9">
        <f t="shared" si="2"/>
        <v>2</v>
      </c>
      <c r="E9" s="10">
        <f t="shared" si="3"/>
        <v>0.19188552623891386</v>
      </c>
      <c r="F9">
        <f t="shared" si="4"/>
        <v>13</v>
      </c>
      <c r="G9">
        <f t="shared" si="5"/>
        <v>0.09594276311945693</v>
      </c>
      <c r="H9">
        <f t="shared" si="6"/>
        <v>2</v>
      </c>
      <c r="I9">
        <f t="shared" si="7"/>
        <v>0.007897133591616257</v>
      </c>
      <c r="J9">
        <f t="shared" si="8"/>
        <v>12</v>
      </c>
      <c r="K9">
        <f t="shared" si="9"/>
        <v>0.003948566795808128</v>
      </c>
    </row>
    <row r="10" spans="1:11" ht="15">
      <c r="A10" s="2">
        <v>16</v>
      </c>
      <c r="B10" s="7">
        <f t="shared" si="0"/>
        <v>5.346787486224656</v>
      </c>
      <c r="C10">
        <f t="shared" si="1"/>
        <v>4.5E-06</v>
      </c>
      <c r="D10">
        <f t="shared" si="2"/>
        <v>2</v>
      </c>
      <c r="E10" s="10">
        <f t="shared" si="3"/>
        <v>0.2340832060333673</v>
      </c>
      <c r="F10">
        <f t="shared" si="4"/>
        <v>15</v>
      </c>
      <c r="G10">
        <f t="shared" si="5"/>
        <v>0.11704160301668365</v>
      </c>
      <c r="H10">
        <f t="shared" si="6"/>
        <v>2</v>
      </c>
      <c r="I10">
        <f t="shared" si="7"/>
        <v>0.021098839897226718</v>
      </c>
      <c r="J10">
        <f t="shared" si="8"/>
        <v>14</v>
      </c>
      <c r="K10">
        <f t="shared" si="9"/>
        <v>0.010549419948613359</v>
      </c>
    </row>
    <row r="11" spans="1:11" ht="15">
      <c r="A11" s="2">
        <v>18</v>
      </c>
      <c r="B11" s="7">
        <f>-LOG10(C11)</f>
        <v>5.698970004336019</v>
      </c>
      <c r="C11">
        <f t="shared" si="1"/>
        <v>2.0000000000000008E-06</v>
      </c>
      <c r="D11">
        <f t="shared" si="2"/>
        <v>2</v>
      </c>
      <c r="E11" s="10">
        <f t="shared" si="3"/>
        <v>0.3521825181113627</v>
      </c>
      <c r="F11">
        <f t="shared" si="4"/>
        <v>17</v>
      </c>
      <c r="G11">
        <f t="shared" si="5"/>
        <v>0.17609125905568135</v>
      </c>
      <c r="H11">
        <f t="shared" si="6"/>
        <v>2</v>
      </c>
      <c r="I11">
        <f t="shared" si="7"/>
        <v>0.0590496560389977</v>
      </c>
      <c r="J11">
        <f t="shared" si="8"/>
        <v>16</v>
      </c>
      <c r="K11">
        <f t="shared" si="9"/>
        <v>0.02952482801949885</v>
      </c>
    </row>
    <row r="12" spans="1:11" ht="15">
      <c r="A12" s="2">
        <v>19</v>
      </c>
      <c r="B12" s="7">
        <f t="shared" si="0"/>
        <v>6.023481095849523</v>
      </c>
      <c r="C12">
        <f t="shared" si="1"/>
        <v>9.473684210526305E-07</v>
      </c>
      <c r="D12">
        <f t="shared" si="2"/>
        <v>1</v>
      </c>
      <c r="E12" s="10">
        <f t="shared" si="3"/>
        <v>0.32451109151350455</v>
      </c>
      <c r="F12">
        <f t="shared" si="4"/>
        <v>18.5</v>
      </c>
      <c r="G12">
        <f t="shared" si="5"/>
        <v>0.32451109151350455</v>
      </c>
      <c r="H12">
        <f t="shared" si="6"/>
        <v>1.5</v>
      </c>
      <c r="I12">
        <f t="shared" si="7"/>
        <v>0.1484198324578232</v>
      </c>
      <c r="J12">
        <f t="shared" si="8"/>
        <v>17.75</v>
      </c>
      <c r="K12">
        <f t="shared" si="9"/>
        <v>0.09894655497188214</v>
      </c>
    </row>
    <row r="13" spans="1:11" ht="15">
      <c r="A13" s="2">
        <v>19.5</v>
      </c>
      <c r="B13" s="7">
        <f t="shared" si="0"/>
        <v>6.335792101923195</v>
      </c>
      <c r="C13">
        <f t="shared" si="1"/>
        <v>4.615384615384599E-07</v>
      </c>
      <c r="D13">
        <f t="shared" si="2"/>
        <v>0.5</v>
      </c>
      <c r="E13" s="10">
        <f t="shared" si="3"/>
        <v>0.31231100607367157</v>
      </c>
      <c r="F13">
        <f t="shared" si="4"/>
        <v>19.25</v>
      </c>
      <c r="G13">
        <f t="shared" si="5"/>
        <v>0.6246220121473431</v>
      </c>
      <c r="H13">
        <f t="shared" si="6"/>
        <v>0.75</v>
      </c>
      <c r="I13">
        <f t="shared" si="7"/>
        <v>0.3001109206338386</v>
      </c>
      <c r="J13">
        <f t="shared" si="8"/>
        <v>18.875</v>
      </c>
      <c r="K13">
        <f t="shared" si="9"/>
        <v>0.4001478941784515</v>
      </c>
    </row>
    <row r="14" spans="1:11" ht="15">
      <c r="A14" s="2">
        <v>19.8</v>
      </c>
      <c r="B14" s="7">
        <f t="shared" si="0"/>
        <v>6.740362689494241</v>
      </c>
      <c r="C14">
        <f t="shared" si="1"/>
        <v>1.81818181818183E-07</v>
      </c>
      <c r="D14">
        <f t="shared" si="2"/>
        <v>0.3000000000000007</v>
      </c>
      <c r="E14" s="10">
        <f t="shared" si="3"/>
        <v>0.4045705875710466</v>
      </c>
      <c r="F14">
        <f t="shared" si="4"/>
        <v>19.65</v>
      </c>
      <c r="G14">
        <f t="shared" si="5"/>
        <v>1.3485686252368188</v>
      </c>
      <c r="H14">
        <f t="shared" si="6"/>
        <v>0.3999999999999986</v>
      </c>
      <c r="I14">
        <f t="shared" si="7"/>
        <v>0.7239466130894756</v>
      </c>
      <c r="J14">
        <f t="shared" si="8"/>
        <v>19.45</v>
      </c>
      <c r="K14">
        <f t="shared" si="9"/>
        <v>1.8098665327236954</v>
      </c>
    </row>
    <row r="15" spans="1:11" ht="15">
      <c r="A15" s="2">
        <v>19.98</v>
      </c>
      <c r="B15" s="7">
        <f t="shared" si="0"/>
        <v>7.744292983122638</v>
      </c>
      <c r="C15">
        <f t="shared" si="1"/>
        <v>1.801801801801961E-08</v>
      </c>
      <c r="D15">
        <f t="shared" si="2"/>
        <v>0.17999999999999972</v>
      </c>
      <c r="E15" s="10">
        <f t="shared" si="3"/>
        <v>1.0039302936283967</v>
      </c>
      <c r="F15">
        <f t="shared" si="4"/>
        <v>19.89</v>
      </c>
      <c r="G15">
        <f t="shared" si="5"/>
        <v>5.577390520157768</v>
      </c>
      <c r="H15">
        <f t="shared" si="6"/>
        <v>0.240000000000002</v>
      </c>
      <c r="I15">
        <f t="shared" si="7"/>
        <v>4.228821894920949</v>
      </c>
      <c r="J15">
        <f t="shared" si="8"/>
        <v>19.77</v>
      </c>
      <c r="K15">
        <f t="shared" si="9"/>
        <v>17.62009122883714</v>
      </c>
    </row>
    <row r="16" spans="1:11" ht="15">
      <c r="A16" s="3">
        <v>20</v>
      </c>
      <c r="B16" s="5">
        <v>8.73</v>
      </c>
      <c r="D16">
        <f t="shared" si="2"/>
        <v>0.019999999999999574</v>
      </c>
      <c r="E16" s="10">
        <f t="shared" si="3"/>
        <v>0.9857070168773623</v>
      </c>
      <c r="F16">
        <f t="shared" si="4"/>
        <v>19.990000000000002</v>
      </c>
      <c r="G16">
        <f t="shared" si="5"/>
        <v>49.28535084386917</v>
      </c>
      <c r="H16">
        <f t="shared" si="6"/>
        <v>0.10000000000000142</v>
      </c>
      <c r="I16">
        <f t="shared" si="7"/>
        <v>43.7079603237114</v>
      </c>
      <c r="J16">
        <f t="shared" si="8"/>
        <v>19.94</v>
      </c>
      <c r="K16">
        <f t="shared" si="9"/>
        <v>437.07960323710773</v>
      </c>
    </row>
    <row r="17" spans="1:11" ht="15">
      <c r="A17" s="2">
        <v>20.02</v>
      </c>
      <c r="B17" s="8">
        <f>14+LOG10(C17)</f>
        <v>9.69875291136378</v>
      </c>
      <c r="C17">
        <f>0.1*(A17-20)/(20+A17)</f>
        <v>4.997501249375207E-05</v>
      </c>
      <c r="D17">
        <f t="shared" si="2"/>
        <v>0.019999999999999574</v>
      </c>
      <c r="E17" s="10">
        <f t="shared" si="3"/>
        <v>0.9687529113637794</v>
      </c>
      <c r="F17">
        <f t="shared" si="4"/>
        <v>20.009999999999998</v>
      </c>
      <c r="G17">
        <f t="shared" si="5"/>
        <v>48.43764556819</v>
      </c>
      <c r="H17">
        <f t="shared" si="6"/>
        <v>0.01999999999999602</v>
      </c>
      <c r="I17">
        <f t="shared" si="7"/>
        <v>-0.8477052756791679</v>
      </c>
      <c r="J17">
        <f t="shared" si="8"/>
        <v>20</v>
      </c>
      <c r="K17">
        <f t="shared" si="9"/>
        <v>-42.38526378396683</v>
      </c>
    </row>
    <row r="18" spans="1:11" ht="15">
      <c r="A18" s="2">
        <v>20.2</v>
      </c>
      <c r="B18" s="8">
        <f aca="true" t="shared" si="10" ref="B18:B29">14+LOG10(C18)</f>
        <v>10.69680394257951</v>
      </c>
      <c r="C18">
        <f aca="true" t="shared" si="11" ref="C18:C29">0.1*(A18-20)/(20+A18)</f>
        <v>0.0004975124378109435</v>
      </c>
      <c r="D18">
        <f t="shared" si="2"/>
        <v>0.17999999999999972</v>
      </c>
      <c r="E18" s="10">
        <f t="shared" si="3"/>
        <v>0.9980510312157307</v>
      </c>
      <c r="F18">
        <f t="shared" si="4"/>
        <v>20.11</v>
      </c>
      <c r="G18">
        <f t="shared" si="5"/>
        <v>5.544727951198513</v>
      </c>
      <c r="H18">
        <f t="shared" si="6"/>
        <v>0.10000000000000142</v>
      </c>
      <c r="I18">
        <f t="shared" si="7"/>
        <v>-42.89291761699149</v>
      </c>
      <c r="J18">
        <f t="shared" si="8"/>
        <v>20.06</v>
      </c>
      <c r="K18">
        <f t="shared" si="9"/>
        <v>-428.9291761699088</v>
      </c>
    </row>
    <row r="19" spans="1:11" ht="15">
      <c r="A19" s="2">
        <v>20.5</v>
      </c>
      <c r="B19" s="8">
        <f t="shared" si="10"/>
        <v>11.09151498112135</v>
      </c>
      <c r="C19">
        <f t="shared" si="11"/>
        <v>0.0012345679012345679</v>
      </c>
      <c r="D19">
        <f t="shared" si="2"/>
        <v>0.3000000000000007</v>
      </c>
      <c r="E19" s="10">
        <f t="shared" si="3"/>
        <v>0.3947110385418391</v>
      </c>
      <c r="F19">
        <f t="shared" si="4"/>
        <v>20.35</v>
      </c>
      <c r="G19">
        <f t="shared" si="5"/>
        <v>1.3157034618061272</v>
      </c>
      <c r="H19">
        <f t="shared" si="6"/>
        <v>0.240000000000002</v>
      </c>
      <c r="I19">
        <f t="shared" si="7"/>
        <v>-4.229024489392385</v>
      </c>
      <c r="J19">
        <f t="shared" si="8"/>
        <v>20.23</v>
      </c>
      <c r="K19">
        <f t="shared" si="9"/>
        <v>-17.620935372468125</v>
      </c>
    </row>
    <row r="20" spans="1:11" ht="15">
      <c r="A20" s="2">
        <v>21</v>
      </c>
      <c r="B20" s="8">
        <f t="shared" si="10"/>
        <v>11.387216143280265</v>
      </c>
      <c r="C20">
        <f t="shared" si="11"/>
        <v>0.0024390243902439024</v>
      </c>
      <c r="D20">
        <f t="shared" si="2"/>
        <v>0.5</v>
      </c>
      <c r="E20" s="10">
        <f t="shared" si="3"/>
        <v>0.29570116215891495</v>
      </c>
      <c r="F20">
        <f t="shared" si="4"/>
        <v>20.75</v>
      </c>
      <c r="G20">
        <f t="shared" si="5"/>
        <v>0.5914023243178299</v>
      </c>
      <c r="H20">
        <f t="shared" si="6"/>
        <v>0.3999999999999986</v>
      </c>
      <c r="I20">
        <f t="shared" si="7"/>
        <v>-0.7243011374882973</v>
      </c>
      <c r="J20">
        <f t="shared" si="8"/>
        <v>20.55</v>
      </c>
      <c r="K20">
        <f t="shared" si="9"/>
        <v>-1.8107528437207496</v>
      </c>
    </row>
    <row r="21" spans="1:11" ht="15">
      <c r="A21" s="2">
        <v>22</v>
      </c>
      <c r="B21" s="8">
        <f t="shared" si="10"/>
        <v>11.67778070526608</v>
      </c>
      <c r="C21">
        <f t="shared" si="11"/>
        <v>0.004761904761904762</v>
      </c>
      <c r="D21">
        <f t="shared" si="2"/>
        <v>1</v>
      </c>
      <c r="E21" s="10">
        <f t="shared" si="3"/>
        <v>0.29056456198581593</v>
      </c>
      <c r="F21">
        <f t="shared" si="4"/>
        <v>21.5</v>
      </c>
      <c r="G21">
        <f t="shared" si="5"/>
        <v>0.29056456198581593</v>
      </c>
      <c r="H21">
        <f t="shared" si="6"/>
        <v>0.75</v>
      </c>
      <c r="I21">
        <f t="shared" si="7"/>
        <v>-0.300837762332014</v>
      </c>
      <c r="J21">
        <f t="shared" si="8"/>
        <v>21.125</v>
      </c>
      <c r="K21">
        <f t="shared" si="9"/>
        <v>-0.4011170164426853</v>
      </c>
    </row>
    <row r="22" spans="1:11" ht="15">
      <c r="A22" s="2">
        <v>24</v>
      </c>
      <c r="B22" s="8">
        <f t="shared" si="10"/>
        <v>11.958607314841775</v>
      </c>
      <c r="C22">
        <f t="shared" si="11"/>
        <v>0.009090909090909092</v>
      </c>
      <c r="D22">
        <f t="shared" si="2"/>
        <v>2</v>
      </c>
      <c r="E22" s="10">
        <f t="shared" si="3"/>
        <v>0.28082660957569416</v>
      </c>
      <c r="F22">
        <f t="shared" si="4"/>
        <v>23</v>
      </c>
      <c r="G22">
        <f t="shared" si="5"/>
        <v>0.14041330478784708</v>
      </c>
      <c r="H22">
        <f t="shared" si="6"/>
        <v>1.5</v>
      </c>
      <c r="I22">
        <f t="shared" si="7"/>
        <v>-0.15015125719796885</v>
      </c>
      <c r="J22">
        <f t="shared" si="8"/>
        <v>22.25</v>
      </c>
      <c r="K22">
        <f t="shared" si="9"/>
        <v>-0.10010083813197923</v>
      </c>
    </row>
    <row r="23" spans="1:11" ht="15">
      <c r="A23" s="2">
        <v>26</v>
      </c>
      <c r="B23" s="8">
        <f t="shared" si="10"/>
        <v>12.11539341870207</v>
      </c>
      <c r="C23">
        <f t="shared" si="11"/>
        <v>0.013043478260869568</v>
      </c>
      <c r="D23">
        <f t="shared" si="2"/>
        <v>2</v>
      </c>
      <c r="E23" s="10">
        <f t="shared" si="3"/>
        <v>0.1567861038602949</v>
      </c>
      <c r="F23">
        <f t="shared" si="4"/>
        <v>25</v>
      </c>
      <c r="G23">
        <f t="shared" si="5"/>
        <v>0.07839305193014745</v>
      </c>
      <c r="H23">
        <f t="shared" si="6"/>
        <v>2</v>
      </c>
      <c r="I23">
        <f t="shared" si="7"/>
        <v>-0.06202025285769963</v>
      </c>
      <c r="J23">
        <f t="shared" si="8"/>
        <v>24</v>
      </c>
      <c r="K23">
        <f t="shared" si="9"/>
        <v>-0.031010126428849816</v>
      </c>
    </row>
    <row r="24" spans="1:11" ht="15">
      <c r="A24" s="2">
        <v>28</v>
      </c>
      <c r="B24" s="8">
        <f t="shared" si="10"/>
        <v>12.221848749616356</v>
      </c>
      <c r="C24">
        <f t="shared" si="11"/>
        <v>0.016666666666666666</v>
      </c>
      <c r="D24">
        <f t="shared" si="2"/>
        <v>2</v>
      </c>
      <c r="E24" s="10">
        <f t="shared" si="3"/>
        <v>0.1064553309142866</v>
      </c>
      <c r="F24">
        <f t="shared" si="4"/>
        <v>27</v>
      </c>
      <c r="G24">
        <f t="shared" si="5"/>
        <v>0.0532276654571433</v>
      </c>
      <c r="H24">
        <f t="shared" si="6"/>
        <v>2</v>
      </c>
      <c r="I24">
        <f t="shared" si="7"/>
        <v>-0.025165386473004148</v>
      </c>
      <c r="J24">
        <f t="shared" si="8"/>
        <v>26</v>
      </c>
      <c r="K24">
        <f t="shared" si="9"/>
        <v>-0.012582693236502074</v>
      </c>
    </row>
    <row r="25" spans="1:11" ht="15">
      <c r="A25" s="2">
        <v>30</v>
      </c>
      <c r="B25" s="8">
        <f t="shared" si="10"/>
        <v>12.301029995663981</v>
      </c>
      <c r="C25">
        <f t="shared" si="11"/>
        <v>0.02</v>
      </c>
      <c r="D25">
        <f t="shared" si="2"/>
        <v>2</v>
      </c>
      <c r="E25" s="10">
        <f t="shared" si="3"/>
        <v>0.07918124604762511</v>
      </c>
      <c r="F25">
        <f t="shared" si="4"/>
        <v>29</v>
      </c>
      <c r="G25">
        <f t="shared" si="5"/>
        <v>0.039590623023812554</v>
      </c>
      <c r="H25">
        <f t="shared" si="6"/>
        <v>2</v>
      </c>
      <c r="I25">
        <f t="shared" si="7"/>
        <v>-0.013637042433330748</v>
      </c>
      <c r="J25">
        <f t="shared" si="8"/>
        <v>28</v>
      </c>
      <c r="K25">
        <f t="shared" si="9"/>
        <v>-0.006818521216665374</v>
      </c>
    </row>
    <row r="26" spans="1:11" ht="15">
      <c r="A26" s="2">
        <v>32.5</v>
      </c>
      <c r="B26" s="8">
        <f t="shared" si="10"/>
        <v>12.3767507096021</v>
      </c>
      <c r="C26">
        <f t="shared" si="11"/>
        <v>0.023809523809523808</v>
      </c>
      <c r="D26">
        <f t="shared" si="2"/>
        <v>2.5</v>
      </c>
      <c r="E26" s="10">
        <f t="shared" si="3"/>
        <v>0.07572071393811797</v>
      </c>
      <c r="F26">
        <f t="shared" si="4"/>
        <v>31.25</v>
      </c>
      <c r="G26">
        <f t="shared" si="5"/>
        <v>0.03028828557524719</v>
      </c>
      <c r="H26">
        <f t="shared" si="6"/>
        <v>2.25</v>
      </c>
      <c r="I26">
        <f t="shared" si="7"/>
        <v>-0.009302337448565366</v>
      </c>
      <c r="J26">
        <f t="shared" si="8"/>
        <v>30.125</v>
      </c>
      <c r="K26">
        <f t="shared" si="9"/>
        <v>-0.004134372199362385</v>
      </c>
    </row>
    <row r="27" spans="1:11" ht="15">
      <c r="A27" s="2">
        <v>35</v>
      </c>
      <c r="B27" s="8">
        <f t="shared" si="10"/>
        <v>12.435728569561437</v>
      </c>
      <c r="C27">
        <f t="shared" si="11"/>
        <v>0.02727272727272727</v>
      </c>
      <c r="D27">
        <f t="shared" si="2"/>
        <v>2.5</v>
      </c>
      <c r="E27" s="10">
        <f t="shared" si="3"/>
        <v>0.05897785995933802</v>
      </c>
      <c r="F27">
        <f t="shared" si="4"/>
        <v>33.75</v>
      </c>
      <c r="G27">
        <f t="shared" si="5"/>
        <v>0.023591143983735206</v>
      </c>
      <c r="H27">
        <f t="shared" si="6"/>
        <v>2.5</v>
      </c>
      <c r="I27">
        <f t="shared" si="7"/>
        <v>-0.006697141591511982</v>
      </c>
      <c r="J27">
        <f t="shared" si="8"/>
        <v>32.5</v>
      </c>
      <c r="K27">
        <f t="shared" si="9"/>
        <v>-0.0026788566366047926</v>
      </c>
    </row>
    <row r="28" spans="1:11" ht="15">
      <c r="A28" s="2">
        <v>37.5</v>
      </c>
      <c r="B28" s="8">
        <f t="shared" si="10"/>
        <v>12.483370203996664</v>
      </c>
      <c r="C28">
        <f t="shared" si="11"/>
        <v>0.030434782608695653</v>
      </c>
      <c r="D28">
        <f t="shared" si="2"/>
        <v>2.5</v>
      </c>
      <c r="E28" s="10">
        <f t="shared" si="3"/>
        <v>0.04764163443522662</v>
      </c>
      <c r="F28">
        <f t="shared" si="4"/>
        <v>36.25</v>
      </c>
      <c r="G28">
        <f t="shared" si="5"/>
        <v>0.01905665377409065</v>
      </c>
      <c r="H28">
        <f t="shared" si="6"/>
        <v>2.5</v>
      </c>
      <c r="I28">
        <f t="shared" si="7"/>
        <v>-0.004534490209644557</v>
      </c>
      <c r="J28">
        <f t="shared" si="8"/>
        <v>35</v>
      </c>
      <c r="K28">
        <f t="shared" si="9"/>
        <v>-0.001813796083857823</v>
      </c>
    </row>
    <row r="29" spans="1:11" ht="15">
      <c r="A29" s="2">
        <v>40</v>
      </c>
      <c r="B29" s="8">
        <f t="shared" si="10"/>
        <v>12.522878745280337</v>
      </c>
      <c r="C29">
        <f t="shared" si="11"/>
        <v>0.03333333333333333</v>
      </c>
      <c r="D29">
        <f t="shared" si="2"/>
        <v>2.5</v>
      </c>
      <c r="E29" s="10">
        <f t="shared" si="3"/>
        <v>0.03950854128367354</v>
      </c>
      <c r="F29">
        <f t="shared" si="4"/>
        <v>38.75</v>
      </c>
      <c r="G29">
        <f t="shared" si="5"/>
        <v>0.015803416513469414</v>
      </c>
      <c r="H29">
        <f t="shared" si="6"/>
        <v>2.5</v>
      </c>
      <c r="I29">
        <f t="shared" si="7"/>
        <v>-0.0032532372606212355</v>
      </c>
      <c r="J29">
        <f t="shared" si="8"/>
        <v>37.5</v>
      </c>
      <c r="K29">
        <f t="shared" si="9"/>
        <v>-0.0013012949042484942</v>
      </c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</dc:creator>
  <cp:keywords/>
  <dc:description/>
  <cp:lastModifiedBy>Marie</cp:lastModifiedBy>
  <dcterms:created xsi:type="dcterms:W3CDTF">2012-08-20T09:22:43Z</dcterms:created>
  <dcterms:modified xsi:type="dcterms:W3CDTF">2012-08-20T10:34:15Z</dcterms:modified>
  <cp:category/>
  <cp:version/>
  <cp:contentType/>
  <cp:contentStatus/>
</cp:coreProperties>
</file>